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ranná soutěž\2022\"/>
    </mc:Choice>
  </mc:AlternateContent>
  <bookViews>
    <workbookView xWindow="0" yWindow="0" windowWidth="23016" windowHeight="9168"/>
  </bookViews>
  <sheets>
    <sheet name="Výsledková listina" sheetId="1" r:id="rId1"/>
    <sheet name="Srovnáni družstev" sheetId="2" r:id="rId2"/>
  </sheets>
  <externalReferences>
    <externalReference r:id="rId3"/>
  </externalReferences>
  <definedNames>
    <definedName name="hodnocení">'Výsledková listina'!$V$5:$V$24</definedName>
  </definedNames>
  <calcPr calcId="162913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V24" i="1"/>
  <c r="C24" i="1"/>
  <c r="B24" i="1"/>
  <c r="A24" i="1" s="1"/>
  <c r="W23" i="1"/>
  <c r="V23" i="1"/>
  <c r="C23" i="1"/>
  <c r="B23" i="1" s="1"/>
  <c r="A23" i="1" s="1"/>
  <c r="W22" i="1"/>
  <c r="V22" i="1"/>
  <c r="C22" i="1"/>
  <c r="B22" i="1" s="1"/>
  <c r="A22" i="1" s="1"/>
  <c r="W21" i="1"/>
  <c r="V21" i="1"/>
  <c r="C21" i="1"/>
  <c r="B21" i="1" s="1"/>
  <c r="A21" i="1" s="1"/>
  <c r="W20" i="1"/>
  <c r="V20" i="1"/>
  <c r="C20" i="1"/>
  <c r="B20" i="1"/>
  <c r="A20" i="1" s="1"/>
  <c r="W19" i="1"/>
  <c r="V19" i="1"/>
  <c r="C19" i="1"/>
  <c r="B19" i="1" s="1"/>
  <c r="A19" i="1" s="1"/>
  <c r="W18" i="1"/>
  <c r="V18" i="1"/>
  <c r="C18" i="1"/>
  <c r="B18" i="1" s="1"/>
  <c r="A18" i="1" s="1"/>
  <c r="W17" i="1"/>
  <c r="V17" i="1"/>
  <c r="C17" i="1"/>
  <c r="B17" i="1" s="1"/>
  <c r="A17" i="1" s="1"/>
  <c r="W16" i="1"/>
  <c r="V16" i="1"/>
  <c r="C16" i="1"/>
  <c r="B16" i="1"/>
  <c r="A16" i="1" s="1"/>
  <c r="W15" i="1"/>
  <c r="V15" i="1"/>
  <c r="C15" i="1"/>
  <c r="B15" i="1" s="1"/>
  <c r="A15" i="1" s="1"/>
  <c r="W14" i="1"/>
  <c r="V14" i="1"/>
  <c r="C14" i="1"/>
  <c r="B14" i="1" s="1"/>
  <c r="A14" i="1" s="1"/>
  <c r="W13" i="1"/>
  <c r="V13" i="1"/>
  <c r="C13" i="1"/>
  <c r="B13" i="1" s="1"/>
  <c r="A13" i="1" s="1"/>
  <c r="W12" i="1"/>
  <c r="V12" i="1"/>
  <c r="C12" i="1"/>
  <c r="B12" i="1"/>
  <c r="A12" i="1" s="1"/>
  <c r="W11" i="1"/>
  <c r="V11" i="1"/>
  <c r="C11" i="1"/>
  <c r="B11" i="1" s="1"/>
  <c r="A11" i="1" s="1"/>
  <c r="W10" i="1"/>
  <c r="V10" i="1"/>
  <c r="C10" i="1"/>
  <c r="B10" i="1" s="1"/>
  <c r="A10" i="1" s="1"/>
  <c r="W9" i="1"/>
  <c r="V9" i="1"/>
  <c r="C9" i="1"/>
  <c r="B9" i="1" s="1"/>
  <c r="A9" i="1" s="1"/>
  <c r="W8" i="1"/>
  <c r="V8" i="1"/>
  <c r="C8" i="1"/>
  <c r="B8" i="1"/>
  <c r="A8" i="1" s="1"/>
  <c r="W7" i="1"/>
  <c r="V7" i="1"/>
  <c r="C7" i="1"/>
  <c r="B7" i="1" s="1"/>
  <c r="A7" i="1" s="1"/>
  <c r="W6" i="1"/>
  <c r="V6" i="1"/>
  <c r="C6" i="1"/>
  <c r="B6" i="1" s="1"/>
  <c r="A6" i="1" s="1"/>
  <c r="W5" i="1"/>
  <c r="V5" i="1"/>
  <c r="C5" i="1"/>
  <c r="B5" i="1" s="1"/>
  <c r="A5" i="1" s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<sst xmlns="http://schemas.openxmlformats.org/spreadsheetml/2006/main" count="24" uniqueCount="24">
  <si>
    <t>POŘADÍ</t>
  </si>
  <si>
    <t>Družstvo</t>
  </si>
  <si>
    <t>LOS</t>
  </si>
  <si>
    <t>CELKEM</t>
  </si>
  <si>
    <t>Popisky sloupců</t>
  </si>
  <si>
    <t>Hodnoty</t>
  </si>
  <si>
    <t>Stezka 1</t>
  </si>
  <si>
    <t>Stezka 2</t>
  </si>
  <si>
    <t>Stezka 3</t>
  </si>
  <si>
    <t>Stezka 4</t>
  </si>
  <si>
    <t>Vodňanka 1</t>
  </si>
  <si>
    <t>Vodňanka 2</t>
  </si>
  <si>
    <t>Lhenice 1</t>
  </si>
  <si>
    <t>Lhenice 2</t>
  </si>
  <si>
    <t>Celkový součet</t>
  </si>
  <si>
    <t xml:space="preserve">hod granátem na cíl </t>
  </si>
  <si>
    <t xml:space="preserve">střelba ze vzduchovky </t>
  </si>
  <si>
    <t xml:space="preserve">vědomostní stanoviště </t>
  </si>
  <si>
    <t xml:space="preserve">člunkový běh </t>
  </si>
  <si>
    <t xml:space="preserve">odhad vzdálenosti </t>
  </si>
  <si>
    <t xml:space="preserve">leh-sedy </t>
  </si>
  <si>
    <t xml:space="preserve">poskytování 1. pomoci </t>
  </si>
  <si>
    <t xml:space="preserve">dřepy </t>
  </si>
  <si>
    <t xml:space="preserve">práce s mapou a buzolou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</si>
</sst>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0" tint="-4.9989318521683403E-2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Protection="1"/>
    <xf numFmtId="0" fontId="1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textRotation="90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textRotation="90" wrapText="1"/>
    </xf>
    <xf numFmtId="0" fontId="3" fillId="0" borderId="0" xfId="0" applyFont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textRotation="90" wrapText="1"/>
    </xf>
    <xf numFmtId="0" fontId="5" fillId="2" borderId="0" xfId="0" applyFont="1" applyFill="1" applyProtection="1"/>
    <xf numFmtId="0" fontId="6" fillId="3" borderId="12" xfId="0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vertical="center"/>
    </xf>
    <xf numFmtId="0" fontId="6" fillId="8" borderId="17" xfId="0" applyFont="1" applyFill="1" applyBorder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/>
    </xf>
    <xf numFmtId="0" fontId="2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9" borderId="22" xfId="0" applyFont="1" applyFill="1" applyBorder="1" applyAlignment="1" applyProtection="1">
      <alignment horizontal="center" vertical="center"/>
      <protection locked="0"/>
    </xf>
    <xf numFmtId="0" fontId="6" fillId="10" borderId="23" xfId="0" applyFont="1" applyFill="1" applyBorder="1" applyAlignment="1" applyProtection="1">
      <alignment horizontal="center"/>
    </xf>
    <xf numFmtId="0" fontId="2" fillId="8" borderId="19" xfId="0" applyFont="1" applyFill="1" applyBorder="1" applyAlignment="1" applyProtection="1">
      <alignment vertical="center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/>
    </xf>
    <xf numFmtId="0" fontId="2" fillId="10" borderId="19" xfId="0" applyFont="1" applyFill="1" applyBorder="1" applyAlignment="1" applyProtection="1">
      <alignment vertical="center"/>
    </xf>
    <xf numFmtId="0" fontId="6" fillId="11" borderId="23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vertical="center"/>
    </xf>
    <xf numFmtId="0" fontId="6" fillId="6" borderId="23" xfId="0" applyFont="1" applyFill="1" applyBorder="1" applyAlignment="1" applyProtection="1">
      <alignment horizontal="center"/>
    </xf>
    <xf numFmtId="0" fontId="1" fillId="8" borderId="19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horizontal="center"/>
    </xf>
    <xf numFmtId="0" fontId="1" fillId="0" borderId="25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9" borderId="28" xfId="0" applyFont="1" applyFill="1" applyBorder="1" applyAlignment="1" applyProtection="1">
      <alignment horizontal="center" vertical="center"/>
      <protection locked="0"/>
    </xf>
    <xf numFmtId="0" fontId="6" fillId="6" borderId="29" xfId="0" applyFont="1" applyFill="1" applyBorder="1" applyAlignment="1" applyProtection="1">
      <alignment horizontal="center"/>
    </xf>
    <xf numFmtId="0" fontId="3" fillId="8" borderId="14" xfId="0" applyFont="1" applyFill="1" applyBorder="1" applyAlignment="1" applyProtection="1">
      <alignment horizontal="center" vertical="center"/>
    </xf>
    <xf numFmtId="0" fontId="3" fillId="8" borderId="15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9" borderId="22" xfId="0" applyFont="1" applyFill="1" applyBorder="1" applyAlignment="1" applyProtection="1">
      <alignment horizontal="center" vertical="center"/>
    </xf>
    <xf numFmtId="0" fontId="3" fillId="8" borderId="20" xfId="0" applyFont="1" applyFill="1" applyBorder="1" applyAlignment="1" applyProtection="1">
      <alignment horizontal="center" vertical="center"/>
    </xf>
    <xf numFmtId="0" fontId="3" fillId="8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Normální" xfId="0" builtinId="0"/>
  </cellStyles>
  <dxfs count="4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v>Stezka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14</c:v>
              </c:pt>
              <c:pt idx="1">
                <c:v>20</c:v>
              </c:pt>
              <c:pt idx="2">
                <c:v>60</c:v>
              </c:pt>
              <c:pt idx="3">
                <c:v>6</c:v>
              </c:pt>
              <c:pt idx="4">
                <c:v>9</c:v>
              </c:pt>
              <c:pt idx="5">
                <c:v>30</c:v>
              </c:pt>
              <c:pt idx="6">
                <c:v>20</c:v>
              </c:pt>
              <c:pt idx="7">
                <c:v>29.8</c:v>
              </c:pt>
              <c:pt idx="8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31-4301-84F6-B569F22F5EAD}"/>
            </c:ext>
          </c:extLst>
        </c:ser>
        <c:ser>
          <c:idx val="1"/>
          <c:order val="1"/>
          <c:tx>
            <c:v>Stezka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7</c:v>
              </c:pt>
              <c:pt idx="1">
                <c:v>16</c:v>
              </c:pt>
              <c:pt idx="2">
                <c:v>50</c:v>
              </c:pt>
              <c:pt idx="3">
                <c:v>9</c:v>
              </c:pt>
              <c:pt idx="4">
                <c:v>8</c:v>
              </c:pt>
              <c:pt idx="5">
                <c:v>33.5</c:v>
              </c:pt>
              <c:pt idx="6">
                <c:v>19</c:v>
              </c:pt>
              <c:pt idx="7">
                <c:v>40.799999999999997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31-4301-84F6-B569F22F5EAD}"/>
            </c:ext>
          </c:extLst>
        </c:ser>
        <c:ser>
          <c:idx val="2"/>
          <c:order val="2"/>
          <c:tx>
            <c:v>Stezka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15</c:v>
              </c:pt>
              <c:pt idx="1">
                <c:v>11</c:v>
              </c:pt>
              <c:pt idx="2">
                <c:v>33</c:v>
              </c:pt>
              <c:pt idx="3">
                <c:v>7</c:v>
              </c:pt>
              <c:pt idx="4">
                <c:v>10</c:v>
              </c:pt>
              <c:pt idx="5">
                <c:v>39</c:v>
              </c:pt>
              <c:pt idx="6">
                <c:v>17</c:v>
              </c:pt>
              <c:pt idx="7">
                <c:v>45</c:v>
              </c:pt>
              <c:pt idx="8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31-4301-84F6-B569F22F5EAD}"/>
            </c:ext>
          </c:extLst>
        </c:ser>
        <c:ser>
          <c:idx val="3"/>
          <c:order val="3"/>
          <c:tx>
            <c:v>Stezka 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17</c:v>
              </c:pt>
              <c:pt idx="1">
                <c:v>14</c:v>
              </c:pt>
              <c:pt idx="2">
                <c:v>29</c:v>
              </c:pt>
              <c:pt idx="3">
                <c:v>5</c:v>
              </c:pt>
              <c:pt idx="4">
                <c:v>9</c:v>
              </c:pt>
              <c:pt idx="5">
                <c:v>34</c:v>
              </c:pt>
              <c:pt idx="6">
                <c:v>16</c:v>
              </c:pt>
              <c:pt idx="7">
                <c:v>42.1</c:v>
              </c:pt>
              <c:pt idx="8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31-4301-84F6-B569F22F5EAD}"/>
            </c:ext>
          </c:extLst>
        </c:ser>
        <c:ser>
          <c:idx val="4"/>
          <c:order val="4"/>
          <c:tx>
            <c:v>Vodňanka 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14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29</c:v>
              </c:pt>
              <c:pt idx="6">
                <c:v>17</c:v>
              </c:pt>
              <c:pt idx="7">
                <c:v>37.6</c:v>
              </c:pt>
              <c:pt idx="8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731-4301-84F6-B569F22F5EAD}"/>
            </c:ext>
          </c:extLst>
        </c:ser>
        <c:ser>
          <c:idx val="5"/>
          <c:order val="5"/>
          <c:tx>
            <c:v>Vodňanka 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13</c:v>
              </c:pt>
              <c:pt idx="1">
                <c:v>19</c:v>
              </c:pt>
              <c:pt idx="2">
                <c:v>14</c:v>
              </c:pt>
              <c:pt idx="3">
                <c:v>4</c:v>
              </c:pt>
              <c:pt idx="4">
                <c:v>10</c:v>
              </c:pt>
              <c:pt idx="5">
                <c:v>30.7</c:v>
              </c:pt>
              <c:pt idx="6">
                <c:v>17</c:v>
              </c:pt>
              <c:pt idx="7">
                <c:v>34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31-4301-84F6-B569F22F5EAD}"/>
            </c:ext>
          </c:extLst>
        </c:ser>
        <c:ser>
          <c:idx val="6"/>
          <c:order val="6"/>
          <c:tx>
            <c:v>Lhenice 1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14</c:v>
              </c:pt>
              <c:pt idx="1">
                <c:v>20</c:v>
              </c:pt>
              <c:pt idx="2">
                <c:v>46</c:v>
              </c:pt>
              <c:pt idx="3">
                <c:v>10</c:v>
              </c:pt>
              <c:pt idx="4">
                <c:v>9</c:v>
              </c:pt>
              <c:pt idx="5">
                <c:v>30.6</c:v>
              </c:pt>
              <c:pt idx="6">
                <c:v>20</c:v>
              </c:pt>
              <c:pt idx="7">
                <c:v>31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731-4301-84F6-B569F22F5EAD}"/>
            </c:ext>
          </c:extLst>
        </c:ser>
        <c:ser>
          <c:idx val="7"/>
          <c:order val="7"/>
          <c:tx>
            <c:v>Lhenice 2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hod granátem na cíl </c:v>
              </c:pt>
              <c:pt idx="1">
                <c:v>střelba ze vzduchovky </c:v>
              </c:pt>
              <c:pt idx="2">
                <c:v>vědomostní stanoviště </c:v>
              </c:pt>
              <c:pt idx="3">
                <c:v>člunkový běh </c:v>
              </c:pt>
              <c:pt idx="4">
                <c:v>odhad vzdálenosti </c:v>
              </c:pt>
              <c:pt idx="5">
                <c:v>leh-sedy </c:v>
              </c:pt>
              <c:pt idx="6">
                <c:v>poskytování 1. pomoci </c:v>
              </c:pt>
              <c:pt idx="7">
                <c:v>dřepy </c:v>
              </c:pt>
              <c:pt idx="8">
                <c:v>práce s mapou a buzolou </c:v>
              </c:pt>
            </c:strLit>
          </c:cat>
          <c:val>
            <c:numLit>
              <c:formatCode>General</c:formatCode>
              <c:ptCount val="9"/>
              <c:pt idx="0">
                <c:v>12</c:v>
              </c:pt>
              <c:pt idx="1">
                <c:v>12</c:v>
              </c:pt>
              <c:pt idx="2">
                <c:v>31</c:v>
              </c:pt>
              <c:pt idx="3">
                <c:v>3</c:v>
              </c:pt>
              <c:pt idx="4">
                <c:v>10</c:v>
              </c:pt>
              <c:pt idx="5">
                <c:v>25</c:v>
              </c:pt>
              <c:pt idx="6">
                <c:v>20</c:v>
              </c:pt>
              <c:pt idx="7">
                <c:v>35</c:v>
              </c:pt>
              <c:pt idx="8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731-4301-84F6-B569F22F5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076688"/>
        <c:axId val="1688820848"/>
      </c:lineChart>
      <c:catAx>
        <c:axId val="157607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8820848"/>
        <c:crosses val="autoZero"/>
        <c:auto val="1"/>
        <c:lblAlgn val="ctr"/>
        <c:lblOffset val="100"/>
        <c:noMultiLvlLbl val="0"/>
      </c:catAx>
      <c:valAx>
        <c:axId val="168882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607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365760</xdr:colOff>
      <xdr:row>29</xdr:row>
      <xdr:rowOff>15240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yhodnocen&#237;%20brann&#233;%20sout&#283;&#382;e%20-%20Pracha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EZNAM"/>
      <sheetName val="VYHODNOCENÍ"/>
      <sheetName val="VYHODNOCENÍ - KT"/>
      <sheetName val="POŘADÍ"/>
      <sheetName val="Družstva-výsledky"/>
      <sheetName val="Hodnocení disciplín"/>
      <sheetName val="DIPL. 1. místo"/>
      <sheetName val="DIPL. 2. místo"/>
      <sheetName val="DIPL. 3. místo"/>
      <sheetName val="Diplom 1"/>
      <sheetName val="Diplom 2"/>
      <sheetName val="Diplom 3"/>
      <sheetName val="ostatní diplomy"/>
      <sheetName val="List1"/>
    </sheetNames>
    <sheetDataSet>
      <sheetData sheetId="0">
        <row r="3">
          <cell r="C3" t="str">
            <v>Stezka 1</v>
          </cell>
        </row>
        <row r="4">
          <cell r="C4" t="str">
            <v>Stezka 2</v>
          </cell>
        </row>
        <row r="5">
          <cell r="C5" t="str">
            <v>Stezka 3</v>
          </cell>
        </row>
        <row r="6">
          <cell r="C6" t="str">
            <v>Stezka 4</v>
          </cell>
        </row>
        <row r="7">
          <cell r="C7" t="str">
            <v>Vodňanka 1</v>
          </cell>
        </row>
        <row r="8">
          <cell r="C8" t="str">
            <v>Vodňanka 2</v>
          </cell>
        </row>
        <row r="9">
          <cell r="C9" t="str">
            <v>Lhenice 1</v>
          </cell>
        </row>
        <row r="10">
          <cell r="C10" t="str">
            <v>Lhenice 2</v>
          </cell>
        </row>
        <row r="11">
          <cell r="C11" t="str">
            <v/>
          </cell>
        </row>
        <row r="12">
          <cell r="C12" t="str">
            <v/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/>
          </cell>
        </row>
        <row r="16">
          <cell r="C16" t="str">
            <v/>
          </cell>
        </row>
        <row r="17">
          <cell r="C17" t="str">
            <v/>
          </cell>
        </row>
        <row r="18">
          <cell r="C18" t="str">
            <v/>
          </cell>
        </row>
        <row r="19">
          <cell r="C19" t="str">
            <v/>
          </cell>
        </row>
        <row r="20">
          <cell r="C20" t="str">
            <v/>
          </cell>
        </row>
        <row r="21">
          <cell r="C21" t="str">
            <v/>
          </cell>
        </row>
        <row r="22">
          <cell r="C22" t="str">
            <v/>
          </cell>
        </row>
        <row r="25">
          <cell r="E25" t="str">
            <v>hod granátem na cíl</v>
          </cell>
        </row>
        <row r="26">
          <cell r="E26" t="str">
            <v>střelba ze vzduchovky</v>
          </cell>
        </row>
        <row r="27">
          <cell r="E27" t="str">
            <v>vědomostní stanoviště</v>
          </cell>
        </row>
        <row r="28">
          <cell r="E28" t="str">
            <v>člunkový běh</v>
          </cell>
        </row>
        <row r="29">
          <cell r="E29" t="str">
            <v>odhad vzdálenosti</v>
          </cell>
        </row>
        <row r="30">
          <cell r="E30" t="str">
            <v>leh-sedy</v>
          </cell>
        </row>
        <row r="31">
          <cell r="E31" t="str">
            <v>poskytování 1. pomoci</v>
          </cell>
        </row>
        <row r="32">
          <cell r="E32" t="str">
            <v>dřepy</v>
          </cell>
        </row>
        <row r="33">
          <cell r="E33" t="str">
            <v>práce s mapou a buzolou</v>
          </cell>
        </row>
        <row r="34">
          <cell r="E34" t="str">
            <v>hod granátem na cíl</v>
          </cell>
        </row>
        <row r="35">
          <cell r="E35" t="str">
            <v>střelba ze vzduchovky</v>
          </cell>
        </row>
        <row r="36">
          <cell r="E36" t="str">
            <v>vědomostní stanoviště</v>
          </cell>
        </row>
        <row r="37">
          <cell r="E37" t="str">
            <v>člunkový běh</v>
          </cell>
        </row>
        <row r="38">
          <cell r="E38" t="str">
            <v>odhad vzdálenosti</v>
          </cell>
        </row>
        <row r="39">
          <cell r="E39" t="str">
            <v>leh-sedy</v>
          </cell>
        </row>
        <row r="40">
          <cell r="E40" t="str">
            <v>poskytování 1. pomoci</v>
          </cell>
        </row>
        <row r="41">
          <cell r="E41" t="str">
            <v>dřepy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Vyhodnocen&#237;%20brann&#233;%20sout&#283;&#382;e%20-%20Prachatic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páček" refreshedDate="44664.58493391204" createdVersion="6" refreshedVersion="6" minRefreshableVersion="3" recordCount="9">
  <cacheSource type="worksheet">
    <worksheetSource ref="B3:V12" sheet="VYHODNOCENÍ" r:id="rId2"/>
  </cacheSource>
  <cacheFields count="21">
    <cacheField name="POŘADÍ" numFmtId="0">
      <sharedItems containsString="0" containsBlank="1" containsNumber="1" containsInteger="1" minValue="1" maxValue="8"/>
    </cacheField>
    <cacheField name="Družstvo" numFmtId="0">
      <sharedItems containsBlank="1" count="9">
        <m/>
        <s v="Stezka 1"/>
        <s v="Stezka 2"/>
        <s v="Stezka 3"/>
        <s v="Stezka 4"/>
        <s v="Vodňanka 1"/>
        <s v="Vodňanka 2"/>
        <s v="Lhenice 1"/>
        <s v="Lhenice 2"/>
      </sharedItems>
    </cacheField>
    <cacheField name="hod granátem na cíl" numFmtId="0">
      <sharedItems containsString="0" containsBlank="1" containsNumber="1" containsInteger="1" minValue="7" maxValue="17"/>
    </cacheField>
    <cacheField name="střelba ze vzduchovky" numFmtId="0">
      <sharedItems containsString="0" containsBlank="1" containsNumber="1" containsInteger="1" minValue="11" maxValue="20"/>
    </cacheField>
    <cacheField name="vědomostní stanoviště" numFmtId="0">
      <sharedItems containsString="0" containsBlank="1" containsNumber="1" containsInteger="1" minValue="8" maxValue="60"/>
    </cacheField>
    <cacheField name="člunkový běh" numFmtId="0">
      <sharedItems containsString="0" containsBlank="1" containsNumber="1" containsInteger="1" minValue="3" maxValue="10"/>
    </cacheField>
    <cacheField name="odhad vzdálenosti" numFmtId="0">
      <sharedItems containsString="0" containsBlank="1" containsNumber="1" containsInteger="1" minValue="8" maxValue="10"/>
    </cacheField>
    <cacheField name="leh-sedy" numFmtId="0">
      <sharedItems containsString="0" containsBlank="1" containsNumber="1" minValue="25" maxValue="39"/>
    </cacheField>
    <cacheField name="poskytování 1. pomoci" numFmtId="0">
      <sharedItems containsString="0" containsBlank="1" containsNumber="1" containsInteger="1" minValue="16" maxValue="20"/>
    </cacheField>
    <cacheField name="dřepy" numFmtId="0">
      <sharedItems containsString="0" containsBlank="1" containsNumber="1" minValue="29.8" maxValue="45"/>
    </cacheField>
    <cacheField name="práce s mapou a buzolou" numFmtId="0">
      <sharedItems containsString="0" containsBlank="1" containsNumber="1" containsInteger="1" minValue="8" maxValue="13"/>
    </cacheField>
    <cacheField name="hod granátem na cíl2" numFmtId="0">
      <sharedItems containsNonDate="0" containsString="0" containsBlank="1"/>
    </cacheField>
    <cacheField name="střelba ze vzduchovky2" numFmtId="0">
      <sharedItems containsNonDate="0" containsString="0" containsBlank="1"/>
    </cacheField>
    <cacheField name="vědomostní stanoviště2" numFmtId="0">
      <sharedItems containsNonDate="0" containsString="0" containsBlank="1"/>
    </cacheField>
    <cacheField name="člunkový běh2" numFmtId="0">
      <sharedItems containsNonDate="0" containsString="0" containsBlank="1"/>
    </cacheField>
    <cacheField name="odhad vzdálenosti2" numFmtId="0">
      <sharedItems containsNonDate="0" containsString="0" containsBlank="1"/>
    </cacheField>
    <cacheField name="leh-sedy2" numFmtId="0">
      <sharedItems containsNonDate="0" containsString="0" containsBlank="1"/>
    </cacheField>
    <cacheField name="poskytování 1. pomoci2" numFmtId="0">
      <sharedItems containsNonDate="0" containsString="0" containsBlank="1"/>
    </cacheField>
    <cacheField name="dřepy2" numFmtId="0">
      <sharedItems containsNonDate="0" containsString="0" containsBlank="1"/>
    </cacheField>
    <cacheField name="LOS" numFmtId="0">
      <sharedItems containsNonDate="0" containsString="0" containsBlank="1"/>
    </cacheField>
    <cacheField name="CELKEM" numFmtId="0">
      <sharedItems containsString="0" containsBlank="1" containsNumber="1" minValue="148.6" maxValue="196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m/>
    <x v="0"/>
    <m/>
    <m/>
    <m/>
    <m/>
    <m/>
    <m/>
    <m/>
    <m/>
    <m/>
    <m/>
    <m/>
    <m/>
    <m/>
    <m/>
    <m/>
    <m/>
    <m/>
    <m/>
    <m/>
  </r>
  <r>
    <n v="1"/>
    <x v="1"/>
    <n v="14"/>
    <n v="20"/>
    <n v="60"/>
    <n v="6"/>
    <n v="9"/>
    <n v="30"/>
    <n v="20"/>
    <n v="29.8"/>
    <n v="8"/>
    <m/>
    <m/>
    <m/>
    <m/>
    <m/>
    <m/>
    <m/>
    <m/>
    <m/>
    <n v="196.8"/>
  </r>
  <r>
    <n v="2"/>
    <x v="2"/>
    <n v="7"/>
    <n v="16"/>
    <n v="50"/>
    <n v="9"/>
    <n v="8"/>
    <n v="33.5"/>
    <n v="19"/>
    <n v="40.799999999999997"/>
    <n v="12"/>
    <m/>
    <m/>
    <m/>
    <m/>
    <m/>
    <m/>
    <m/>
    <m/>
    <m/>
    <n v="195.3"/>
  </r>
  <r>
    <n v="4"/>
    <x v="3"/>
    <n v="15"/>
    <n v="11"/>
    <n v="33"/>
    <n v="7"/>
    <n v="10"/>
    <n v="39"/>
    <n v="17"/>
    <n v="45"/>
    <n v="11"/>
    <m/>
    <m/>
    <m/>
    <m/>
    <m/>
    <m/>
    <m/>
    <m/>
    <m/>
    <n v="188"/>
  </r>
  <r>
    <n v="5"/>
    <x v="4"/>
    <n v="17"/>
    <n v="14"/>
    <n v="29"/>
    <n v="5"/>
    <n v="9"/>
    <n v="34"/>
    <n v="16"/>
    <n v="42.1"/>
    <n v="13"/>
    <m/>
    <m/>
    <m/>
    <m/>
    <m/>
    <m/>
    <m/>
    <m/>
    <m/>
    <n v="179.1"/>
  </r>
  <r>
    <n v="8"/>
    <x v="5"/>
    <n v="14"/>
    <n v="14"/>
    <n v="8"/>
    <n v="8"/>
    <n v="8"/>
    <n v="29"/>
    <n v="17"/>
    <n v="37.6"/>
    <n v="13"/>
    <m/>
    <m/>
    <m/>
    <m/>
    <m/>
    <m/>
    <m/>
    <m/>
    <m/>
    <n v="148.6"/>
  </r>
  <r>
    <n v="7"/>
    <x v="6"/>
    <n v="13"/>
    <n v="19"/>
    <n v="14"/>
    <n v="4"/>
    <n v="10"/>
    <n v="30.7"/>
    <n v="17"/>
    <n v="34"/>
    <n v="12"/>
    <m/>
    <m/>
    <m/>
    <m/>
    <m/>
    <m/>
    <m/>
    <m/>
    <m/>
    <n v="153.69999999999999"/>
  </r>
  <r>
    <n v="3"/>
    <x v="7"/>
    <n v="14"/>
    <n v="20"/>
    <n v="46"/>
    <n v="10"/>
    <n v="9"/>
    <n v="30.6"/>
    <n v="20"/>
    <n v="31"/>
    <n v="12"/>
    <m/>
    <m/>
    <m/>
    <m/>
    <m/>
    <m/>
    <m/>
    <m/>
    <m/>
    <n v="192.6"/>
  </r>
  <r>
    <n v="6"/>
    <x v="8"/>
    <n v="12"/>
    <n v="12"/>
    <n v="31"/>
    <n v="3"/>
    <n v="10"/>
    <n v="25"/>
    <n v="20"/>
    <n v="35"/>
    <n v="10"/>
    <m/>
    <m/>
    <m/>
    <m/>
    <m/>
    <m/>
    <m/>
    <m/>
    <m/>
    <n v="1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8" dataOnRows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5:J15" firstHeaderRow="1" firstDataRow="2" firstDataCol="1"/>
  <pivotFields count="21">
    <pivotField showAll="0"/>
    <pivotField axis="axisCol" showAll="0">
      <items count="10">
        <item x="1"/>
        <item x="2"/>
        <item x="3"/>
        <item x="4"/>
        <item h="1" x="0"/>
        <item x="5"/>
        <item x="6"/>
        <item x="7"/>
        <item x="8"/>
        <item t="default"/>
      </items>
    </pivotField>
    <pivotField dataField="1" showAll="0" defaultSubtotal="0"/>
    <pivotField dataField="1" showAll="0"/>
    <pivotField dataField="1" showAll="0" defaultSubtotal="0"/>
    <pivotField dataField="1" showAll="0"/>
    <pivotField dataField="1" showAll="0" defaultSubtotal="0"/>
    <pivotField dataField="1" showAll="0"/>
    <pivotField dataField="1" showAll="0" defaultSubtotal="0"/>
    <pivotField dataField="1" showAll="0"/>
    <pivotField dataField="1" showAl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"/>
  </colFields>
  <col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colItems>
  <dataFields count="9">
    <dataField name="hod granátem na cíl " fld="2" baseField="1" baseItem="0"/>
    <dataField name="střelba ze vzduchovky " fld="3" baseField="1" baseItem="0"/>
    <dataField name="vědomostní stanoviště " fld="4" baseField="1" baseItem="0"/>
    <dataField name="člunkový běh " fld="5" baseField="1" baseItem="0"/>
    <dataField name="odhad vzdálenosti " fld="6" baseField="1" baseItem="0"/>
    <dataField name="leh-sedy " fld="7" baseField="1" baseItem="0"/>
    <dataField name="poskytování 1. pomoci " fld="8" baseField="1" baseItem="0"/>
    <dataField name="dřepy " fld="9" baseField="1" baseItem="0"/>
    <dataField name="práce s mapou a buzolou " fld="10" baseField="1" baseItem="0"/>
  </dataFields>
  <chartFormats count="24">
    <chartFormat chart="0" format="17" series="1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6"/>
          </reference>
          <reference field="1" count="1" selected="0">
            <x v="0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6"/>
          </reference>
          <reference field="1" count="1" selected="0">
            <x v="1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6"/>
          </reference>
          <reference field="1" count="1" selected="0">
            <x v="2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6"/>
          </reference>
          <reference field="1" count="1" selected="0">
            <x v="3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E16" sqref="E16"/>
    </sheetView>
  </sheetViews>
  <sheetFormatPr defaultColWidth="9.109375" defaultRowHeight="15.6" x14ac:dyDescent="0.3"/>
  <cols>
    <col min="1" max="2" width="9.109375" style="2"/>
    <col min="3" max="3" width="37.109375" style="2" customWidth="1"/>
    <col min="4" max="12" width="12.6640625" style="2" customWidth="1"/>
    <col min="13" max="14" width="12.6640625" style="2" hidden="1" customWidth="1"/>
    <col min="15" max="15" width="13" style="2" hidden="1" customWidth="1"/>
    <col min="16" max="20" width="12.6640625" style="2" hidden="1" customWidth="1"/>
    <col min="21" max="21" width="9.44140625" style="2" customWidth="1"/>
    <col min="22" max="16384" width="9.109375" style="2"/>
  </cols>
  <sheetData>
    <row r="1" spans="1:2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.2" thickBot="1" x14ac:dyDescent="0.35">
      <c r="A2" s="1"/>
      <c r="B2" s="1"/>
      <c r="C2" s="1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/>
      <c r="V2" s="1"/>
      <c r="W2" s="1"/>
    </row>
    <row r="3" spans="1:23" s="10" customFormat="1" ht="58.8" thickBot="1" x14ac:dyDescent="0.35">
      <c r="A3" s="4"/>
      <c r="B3" s="5" t="s">
        <v>0</v>
      </c>
      <c r="C3" s="6" t="s">
        <v>1</v>
      </c>
      <c r="D3" s="7" t="str">
        <f>[1]DATA!$E25</f>
        <v>hod granátem na cíl</v>
      </c>
      <c r="E3" s="7" t="str">
        <f>[1]DATA!$E26</f>
        <v>střelba ze vzduchovky</v>
      </c>
      <c r="F3" s="7" t="str">
        <f>[1]DATA!$E27</f>
        <v>vědomostní stanoviště</v>
      </c>
      <c r="G3" s="7" t="str">
        <f>[1]DATA!$E28</f>
        <v>člunkový běh</v>
      </c>
      <c r="H3" s="7" t="str">
        <f>[1]DATA!$E29</f>
        <v>odhad vzdálenosti</v>
      </c>
      <c r="I3" s="7" t="str">
        <f>[1]DATA!$E30</f>
        <v>leh-sedy</v>
      </c>
      <c r="J3" s="7" t="str">
        <f>[1]DATA!$E31</f>
        <v>poskytování 1. pomoci</v>
      </c>
      <c r="K3" s="7" t="str">
        <f>[1]DATA!$E32</f>
        <v>dřepy</v>
      </c>
      <c r="L3" s="7" t="str">
        <f>[1]DATA!$E33</f>
        <v>práce s mapou a buzolou</v>
      </c>
      <c r="M3" s="7" t="str">
        <f>[1]DATA!$E34</f>
        <v>hod granátem na cíl</v>
      </c>
      <c r="N3" s="7" t="str">
        <f>[1]DATA!$E35</f>
        <v>střelba ze vzduchovky</v>
      </c>
      <c r="O3" s="7" t="str">
        <f>[1]DATA!$E36</f>
        <v>vědomostní stanoviště</v>
      </c>
      <c r="P3" s="7" t="str">
        <f>[1]DATA!$E37</f>
        <v>člunkový běh</v>
      </c>
      <c r="Q3" s="7" t="str">
        <f>[1]DATA!$E38</f>
        <v>odhad vzdálenosti</v>
      </c>
      <c r="R3" s="7" t="str">
        <f>[1]DATA!$E39</f>
        <v>leh-sedy</v>
      </c>
      <c r="S3" s="7" t="str">
        <f>[1]DATA!$E40</f>
        <v>poskytování 1. pomoci</v>
      </c>
      <c r="T3" s="7" t="str">
        <f>[1]DATA!$E41</f>
        <v>dřepy</v>
      </c>
      <c r="U3" s="8" t="s">
        <v>2</v>
      </c>
      <c r="V3" s="9" t="s">
        <v>3</v>
      </c>
      <c r="W3" s="4"/>
    </row>
    <row r="4" spans="1:23" s="10" customFormat="1" ht="16.2" thickBo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5"/>
      <c r="V4" s="16"/>
      <c r="W4" s="4"/>
    </row>
    <row r="5" spans="1:23" ht="20.399999999999999" x14ac:dyDescent="0.35">
      <c r="A5" s="17">
        <f>B5</f>
        <v>1</v>
      </c>
      <c r="B5" s="18">
        <f t="shared" ref="B5:B24" si="0">IF(C5="","",_xlfn.RANK.EQ(V5,hodnocení))</f>
        <v>1</v>
      </c>
      <c r="C5" s="19" t="str">
        <f>IF([1]DATA!C3="","",[1]DATA!C3)</f>
        <v>Stezka 1</v>
      </c>
      <c r="D5" s="43">
        <v>14</v>
      </c>
      <c r="E5" s="43">
        <v>20</v>
      </c>
      <c r="F5" s="43">
        <v>60</v>
      </c>
      <c r="G5" s="43">
        <v>6</v>
      </c>
      <c r="H5" s="43">
        <v>9</v>
      </c>
      <c r="I5" s="43">
        <v>30</v>
      </c>
      <c r="J5" s="43">
        <v>20</v>
      </c>
      <c r="K5" s="43">
        <v>29.8</v>
      </c>
      <c r="L5" s="43">
        <v>8</v>
      </c>
      <c r="M5" s="43"/>
      <c r="N5" s="43"/>
      <c r="O5" s="43"/>
      <c r="P5" s="43"/>
      <c r="Q5" s="43"/>
      <c r="R5" s="43"/>
      <c r="S5" s="43"/>
      <c r="T5" s="44"/>
      <c r="U5" s="45"/>
      <c r="V5" s="20">
        <f>SUM(D5:U5)</f>
        <v>196.8</v>
      </c>
      <c r="W5" s="1">
        <f>SUM(D5:T5)</f>
        <v>196.8</v>
      </c>
    </row>
    <row r="6" spans="1:23" ht="20.399999999999999" x14ac:dyDescent="0.35">
      <c r="A6" s="17">
        <f t="shared" ref="A6:A24" si="1">B6</f>
        <v>2</v>
      </c>
      <c r="B6" s="21">
        <f t="shared" si="0"/>
        <v>2</v>
      </c>
      <c r="C6" s="22" t="str">
        <f>IF([1]DATA!C4="","",[1]DATA!C4)</f>
        <v>Stezka 2</v>
      </c>
      <c r="D6" s="46">
        <v>7</v>
      </c>
      <c r="E6" s="46">
        <v>16</v>
      </c>
      <c r="F6" s="46">
        <v>50</v>
      </c>
      <c r="G6" s="46">
        <v>9</v>
      </c>
      <c r="H6" s="46">
        <v>8</v>
      </c>
      <c r="I6" s="46">
        <v>33.5</v>
      </c>
      <c r="J6" s="46">
        <v>19</v>
      </c>
      <c r="K6" s="46">
        <v>40.799999999999997</v>
      </c>
      <c r="L6" s="46">
        <v>12</v>
      </c>
      <c r="M6" s="46"/>
      <c r="N6" s="46"/>
      <c r="O6" s="46"/>
      <c r="P6" s="46"/>
      <c r="Q6" s="46"/>
      <c r="R6" s="46"/>
      <c r="S6" s="46"/>
      <c r="T6" s="47"/>
      <c r="U6" s="48"/>
      <c r="V6" s="26">
        <f t="shared" ref="V6:V24" si="2">SUM(D6:U6)</f>
        <v>195.3</v>
      </c>
      <c r="W6" s="1">
        <f t="shared" ref="W6:W24" si="3">SUM(D6:T6)</f>
        <v>195.3</v>
      </c>
    </row>
    <row r="7" spans="1:23" ht="20.399999999999999" x14ac:dyDescent="0.35">
      <c r="A7" s="17">
        <f t="shared" si="1"/>
        <v>4</v>
      </c>
      <c r="B7" s="21">
        <f t="shared" si="0"/>
        <v>4</v>
      </c>
      <c r="C7" s="27" t="str">
        <f>IF([1]DATA!C5="","",[1]DATA!C5)</f>
        <v>Stezka 3</v>
      </c>
      <c r="D7" s="49">
        <v>15</v>
      </c>
      <c r="E7" s="49">
        <v>11</v>
      </c>
      <c r="F7" s="49">
        <v>33</v>
      </c>
      <c r="G7" s="49">
        <v>7</v>
      </c>
      <c r="H7" s="49">
        <v>10</v>
      </c>
      <c r="I7" s="49">
        <v>39</v>
      </c>
      <c r="J7" s="49">
        <v>17</v>
      </c>
      <c r="K7" s="49">
        <v>45</v>
      </c>
      <c r="L7" s="49">
        <v>11</v>
      </c>
      <c r="M7" s="49"/>
      <c r="N7" s="49"/>
      <c r="O7" s="49"/>
      <c r="P7" s="49"/>
      <c r="Q7" s="49"/>
      <c r="R7" s="49"/>
      <c r="S7" s="49"/>
      <c r="T7" s="50"/>
      <c r="U7" s="51"/>
      <c r="V7" s="31">
        <f t="shared" si="2"/>
        <v>188</v>
      </c>
      <c r="W7" s="1">
        <f t="shared" si="3"/>
        <v>188</v>
      </c>
    </row>
    <row r="8" spans="1:23" ht="20.399999999999999" x14ac:dyDescent="0.35">
      <c r="A8" s="17">
        <f t="shared" si="1"/>
        <v>5</v>
      </c>
      <c r="B8" s="21">
        <f t="shared" si="0"/>
        <v>5</v>
      </c>
      <c r="C8" s="22" t="str">
        <f>IF([1]DATA!C6="","",[1]DATA!C6)</f>
        <v>Stezka 4</v>
      </c>
      <c r="D8" s="46">
        <v>17</v>
      </c>
      <c r="E8" s="46">
        <v>14</v>
      </c>
      <c r="F8" s="46">
        <v>29</v>
      </c>
      <c r="G8" s="46">
        <v>5</v>
      </c>
      <c r="H8" s="46">
        <v>9</v>
      </c>
      <c r="I8" s="46">
        <v>34</v>
      </c>
      <c r="J8" s="46">
        <v>16</v>
      </c>
      <c r="K8" s="46">
        <v>42.1</v>
      </c>
      <c r="L8" s="46">
        <v>13</v>
      </c>
      <c r="M8" s="46"/>
      <c r="N8" s="46"/>
      <c r="O8" s="46"/>
      <c r="P8" s="46"/>
      <c r="Q8" s="46"/>
      <c r="R8" s="46"/>
      <c r="S8" s="46"/>
      <c r="T8" s="47"/>
      <c r="U8" s="48"/>
      <c r="V8" s="26">
        <f t="shared" si="2"/>
        <v>179.1</v>
      </c>
      <c r="W8" s="1">
        <f t="shared" si="3"/>
        <v>179.1</v>
      </c>
    </row>
    <row r="9" spans="1:23" ht="20.399999999999999" x14ac:dyDescent="0.35">
      <c r="A9" s="17">
        <f t="shared" si="1"/>
        <v>8</v>
      </c>
      <c r="B9" s="21">
        <f t="shared" si="0"/>
        <v>8</v>
      </c>
      <c r="C9" s="27" t="str">
        <f>IF([1]DATA!C7="","",[1]DATA!C7)</f>
        <v>Vodňanka 1</v>
      </c>
      <c r="D9" s="49">
        <v>14</v>
      </c>
      <c r="E9" s="49">
        <v>14</v>
      </c>
      <c r="F9" s="49">
        <v>8</v>
      </c>
      <c r="G9" s="49">
        <v>8</v>
      </c>
      <c r="H9" s="49">
        <v>8</v>
      </c>
      <c r="I9" s="49">
        <v>29</v>
      </c>
      <c r="J9" s="49">
        <v>17</v>
      </c>
      <c r="K9" s="49">
        <v>37.6</v>
      </c>
      <c r="L9" s="49">
        <v>13</v>
      </c>
      <c r="M9" s="49"/>
      <c r="N9" s="49"/>
      <c r="O9" s="49"/>
      <c r="P9" s="49"/>
      <c r="Q9" s="49"/>
      <c r="R9" s="49"/>
      <c r="S9" s="49"/>
      <c r="T9" s="50"/>
      <c r="U9" s="51"/>
      <c r="V9" s="31">
        <f t="shared" si="2"/>
        <v>148.6</v>
      </c>
      <c r="W9" s="1">
        <f t="shared" si="3"/>
        <v>148.6</v>
      </c>
    </row>
    <row r="10" spans="1:23" ht="20.399999999999999" x14ac:dyDescent="0.35">
      <c r="A10" s="17">
        <f t="shared" si="1"/>
        <v>7</v>
      </c>
      <c r="B10" s="21">
        <f t="shared" si="0"/>
        <v>7</v>
      </c>
      <c r="C10" s="32" t="str">
        <f>IF([1]DATA!C8="","",[1]DATA!C8)</f>
        <v>Vodňanka 2</v>
      </c>
      <c r="D10" s="46">
        <v>13</v>
      </c>
      <c r="E10" s="46">
        <v>19</v>
      </c>
      <c r="F10" s="46">
        <v>14</v>
      </c>
      <c r="G10" s="46">
        <v>4</v>
      </c>
      <c r="H10" s="46">
        <v>10</v>
      </c>
      <c r="I10" s="46">
        <v>30.7</v>
      </c>
      <c r="J10" s="46">
        <v>17</v>
      </c>
      <c r="K10" s="46">
        <v>34</v>
      </c>
      <c r="L10" s="46">
        <v>12</v>
      </c>
      <c r="M10" s="46"/>
      <c r="N10" s="46"/>
      <c r="O10" s="46"/>
      <c r="P10" s="46"/>
      <c r="Q10" s="46"/>
      <c r="R10" s="46"/>
      <c r="S10" s="46"/>
      <c r="T10" s="47"/>
      <c r="U10" s="48"/>
      <c r="V10" s="26">
        <f t="shared" si="2"/>
        <v>153.69999999999999</v>
      </c>
      <c r="W10" s="1">
        <f t="shared" si="3"/>
        <v>153.69999999999999</v>
      </c>
    </row>
    <row r="11" spans="1:23" ht="20.399999999999999" x14ac:dyDescent="0.35">
      <c r="A11" s="17">
        <f t="shared" si="1"/>
        <v>3</v>
      </c>
      <c r="B11" s="21">
        <f t="shared" si="0"/>
        <v>3</v>
      </c>
      <c r="C11" s="27" t="str">
        <f>IF([1]DATA!C9="","",[1]DATA!C9)</f>
        <v>Lhenice 1</v>
      </c>
      <c r="D11" s="49">
        <v>14</v>
      </c>
      <c r="E11" s="49">
        <v>20</v>
      </c>
      <c r="F11" s="49">
        <v>46</v>
      </c>
      <c r="G11" s="49">
        <v>10</v>
      </c>
      <c r="H11" s="49">
        <v>9</v>
      </c>
      <c r="I11" s="49">
        <v>30.6</v>
      </c>
      <c r="J11" s="49">
        <v>20</v>
      </c>
      <c r="K11" s="49">
        <v>31</v>
      </c>
      <c r="L11" s="49">
        <v>12</v>
      </c>
      <c r="M11" s="49"/>
      <c r="N11" s="49"/>
      <c r="O11" s="49"/>
      <c r="P11" s="49"/>
      <c r="Q11" s="49"/>
      <c r="R11" s="49"/>
      <c r="S11" s="49"/>
      <c r="T11" s="50"/>
      <c r="U11" s="51"/>
      <c r="V11" s="31">
        <f t="shared" si="2"/>
        <v>192.6</v>
      </c>
      <c r="W11" s="1">
        <f t="shared" si="3"/>
        <v>192.6</v>
      </c>
    </row>
    <row r="12" spans="1:23" ht="20.399999999999999" x14ac:dyDescent="0.35">
      <c r="A12" s="17">
        <f t="shared" si="1"/>
        <v>6</v>
      </c>
      <c r="B12" s="21">
        <f t="shared" si="0"/>
        <v>6</v>
      </c>
      <c r="C12" s="32" t="str">
        <f>IF([1]DATA!C10="","",[1]DATA!C10)</f>
        <v>Lhenice 2</v>
      </c>
      <c r="D12" s="46">
        <v>12</v>
      </c>
      <c r="E12" s="46">
        <v>12</v>
      </c>
      <c r="F12" s="46">
        <v>31</v>
      </c>
      <c r="G12" s="46">
        <v>3</v>
      </c>
      <c r="H12" s="46">
        <v>10</v>
      </c>
      <c r="I12" s="46">
        <v>25</v>
      </c>
      <c r="J12" s="46">
        <v>20</v>
      </c>
      <c r="K12" s="46">
        <v>35</v>
      </c>
      <c r="L12" s="46">
        <v>10</v>
      </c>
      <c r="M12" s="46"/>
      <c r="N12" s="46"/>
      <c r="O12" s="46"/>
      <c r="P12" s="46"/>
      <c r="Q12" s="46"/>
      <c r="R12" s="46"/>
      <c r="S12" s="46"/>
      <c r="T12" s="47"/>
      <c r="U12" s="48"/>
      <c r="V12" s="26">
        <f t="shared" si="2"/>
        <v>158</v>
      </c>
      <c r="W12" s="1">
        <f t="shared" si="3"/>
        <v>158</v>
      </c>
    </row>
    <row r="13" spans="1:23" ht="20.399999999999999" x14ac:dyDescent="0.35">
      <c r="A13" s="17" t="str">
        <f t="shared" si="1"/>
        <v/>
      </c>
      <c r="B13" s="21" t="str">
        <f t="shared" si="0"/>
        <v/>
      </c>
      <c r="C13" s="27" t="str">
        <f>IF([1]DATA!C11="","",[1]DATA!C11)</f>
        <v/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  <c r="U13" s="30"/>
      <c r="V13" s="33">
        <f t="shared" si="2"/>
        <v>0</v>
      </c>
      <c r="W13" s="1">
        <f t="shared" si="3"/>
        <v>0</v>
      </c>
    </row>
    <row r="14" spans="1:23" ht="20.399999999999999" x14ac:dyDescent="0.35">
      <c r="A14" s="17" t="str">
        <f t="shared" si="1"/>
        <v/>
      </c>
      <c r="B14" s="21" t="str">
        <f t="shared" si="0"/>
        <v/>
      </c>
      <c r="C14" s="34" t="str">
        <f>IF([1]DATA!C12="","",[1]DATA!C12)</f>
        <v/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  <c r="U14" s="25"/>
      <c r="V14" s="35">
        <f t="shared" si="2"/>
        <v>0</v>
      </c>
      <c r="W14" s="1">
        <f t="shared" si="3"/>
        <v>0</v>
      </c>
    </row>
    <row r="15" spans="1:23" ht="20.399999999999999" x14ac:dyDescent="0.35">
      <c r="A15" s="17" t="str">
        <f t="shared" si="1"/>
        <v/>
      </c>
      <c r="B15" s="21" t="str">
        <f t="shared" si="0"/>
        <v/>
      </c>
      <c r="C15" s="36" t="str">
        <f>IF([1]DATA!C13="","",[1]DATA!C13)</f>
        <v/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/>
      <c r="U15" s="30"/>
      <c r="V15" s="33">
        <f t="shared" si="2"/>
        <v>0</v>
      </c>
      <c r="W15" s="1">
        <f t="shared" si="3"/>
        <v>0</v>
      </c>
    </row>
    <row r="16" spans="1:23" ht="20.399999999999999" x14ac:dyDescent="0.35">
      <c r="A16" s="17" t="str">
        <f t="shared" si="1"/>
        <v/>
      </c>
      <c r="B16" s="21" t="str">
        <f t="shared" si="0"/>
        <v/>
      </c>
      <c r="C16" s="34" t="str">
        <f>IF([1]DATA!C14="","",[1]DATA!C14)</f>
        <v/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4"/>
      <c r="U16" s="25"/>
      <c r="V16" s="35">
        <f t="shared" si="2"/>
        <v>0</v>
      </c>
      <c r="W16" s="1">
        <f t="shared" si="3"/>
        <v>0</v>
      </c>
    </row>
    <row r="17" spans="1:23" ht="20.399999999999999" x14ac:dyDescent="0.35">
      <c r="A17" s="17" t="str">
        <f t="shared" si="1"/>
        <v/>
      </c>
      <c r="B17" s="21" t="str">
        <f t="shared" si="0"/>
        <v/>
      </c>
      <c r="C17" s="36" t="str">
        <f>IF([1]DATA!C15="","",[1]DATA!C15)</f>
        <v/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  <c r="U17" s="30"/>
      <c r="V17" s="33">
        <f t="shared" si="2"/>
        <v>0</v>
      </c>
      <c r="W17" s="1">
        <f t="shared" si="3"/>
        <v>0</v>
      </c>
    </row>
    <row r="18" spans="1:23" ht="20.399999999999999" x14ac:dyDescent="0.35">
      <c r="A18" s="17" t="str">
        <f t="shared" si="1"/>
        <v/>
      </c>
      <c r="B18" s="21" t="str">
        <f t="shared" si="0"/>
        <v/>
      </c>
      <c r="C18" s="34" t="str">
        <f>IF([1]DATA!C16="","",[1]DATA!C16)</f>
        <v/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4"/>
      <c r="U18" s="25"/>
      <c r="V18" s="35">
        <f t="shared" si="2"/>
        <v>0</v>
      </c>
      <c r="W18" s="1">
        <f t="shared" si="3"/>
        <v>0</v>
      </c>
    </row>
    <row r="19" spans="1:23" ht="20.399999999999999" x14ac:dyDescent="0.35">
      <c r="A19" s="17" t="str">
        <f t="shared" si="1"/>
        <v/>
      </c>
      <c r="B19" s="21" t="str">
        <f t="shared" si="0"/>
        <v/>
      </c>
      <c r="C19" s="36" t="str">
        <f>IF([1]DATA!C17="","",[1]DATA!C17)</f>
        <v/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/>
      <c r="U19" s="30"/>
      <c r="V19" s="33">
        <f t="shared" si="2"/>
        <v>0</v>
      </c>
      <c r="W19" s="1">
        <f t="shared" si="3"/>
        <v>0</v>
      </c>
    </row>
    <row r="20" spans="1:23" ht="20.399999999999999" x14ac:dyDescent="0.35">
      <c r="A20" s="17" t="str">
        <f t="shared" si="1"/>
        <v/>
      </c>
      <c r="B20" s="21" t="str">
        <f t="shared" si="0"/>
        <v/>
      </c>
      <c r="C20" s="34" t="str">
        <f>IF([1]DATA!C18="","",[1]DATA!C18)</f>
        <v/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4"/>
      <c r="U20" s="25"/>
      <c r="V20" s="35">
        <f t="shared" si="2"/>
        <v>0</v>
      </c>
      <c r="W20" s="1">
        <f t="shared" si="3"/>
        <v>0</v>
      </c>
    </row>
    <row r="21" spans="1:23" ht="20.399999999999999" x14ac:dyDescent="0.35">
      <c r="A21" s="17" t="str">
        <f t="shared" si="1"/>
        <v/>
      </c>
      <c r="B21" s="21" t="str">
        <f t="shared" si="0"/>
        <v/>
      </c>
      <c r="C21" s="36" t="str">
        <f>IF([1]DATA!C19="","",[1]DATA!C19)</f>
        <v/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/>
      <c r="U21" s="30"/>
      <c r="V21" s="33">
        <f t="shared" si="2"/>
        <v>0</v>
      </c>
      <c r="W21" s="1">
        <f t="shared" si="3"/>
        <v>0</v>
      </c>
    </row>
    <row r="22" spans="1:23" ht="20.399999999999999" x14ac:dyDescent="0.35">
      <c r="A22" s="17" t="str">
        <f t="shared" si="1"/>
        <v/>
      </c>
      <c r="B22" s="21" t="str">
        <f t="shared" si="0"/>
        <v/>
      </c>
      <c r="C22" s="34" t="str">
        <f>IF([1]DATA!C20="","",[1]DATA!C20)</f>
        <v/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4"/>
      <c r="U22" s="25"/>
      <c r="V22" s="35">
        <f t="shared" si="2"/>
        <v>0</v>
      </c>
      <c r="W22" s="1">
        <f t="shared" si="3"/>
        <v>0</v>
      </c>
    </row>
    <row r="23" spans="1:23" ht="20.399999999999999" x14ac:dyDescent="0.35">
      <c r="A23" s="17" t="str">
        <f t="shared" si="1"/>
        <v/>
      </c>
      <c r="B23" s="21" t="str">
        <f t="shared" si="0"/>
        <v/>
      </c>
      <c r="C23" s="36" t="str">
        <f>IF([1]DATA!C21="","",[1]DATA!C21)</f>
        <v/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9"/>
      <c r="U23" s="30"/>
      <c r="V23" s="33">
        <f t="shared" si="2"/>
        <v>0</v>
      </c>
      <c r="W23" s="1">
        <f t="shared" si="3"/>
        <v>0</v>
      </c>
    </row>
    <row r="24" spans="1:23" ht="21" thickBot="1" x14ac:dyDescent="0.4">
      <c r="A24" s="17" t="str">
        <f t="shared" si="1"/>
        <v/>
      </c>
      <c r="B24" s="37" t="str">
        <f t="shared" si="0"/>
        <v/>
      </c>
      <c r="C24" s="38" t="str">
        <f>IF([1]DATA!C22="","",[1]DATA!C22)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0"/>
      <c r="U24" s="41"/>
      <c r="V24" s="42">
        <f t="shared" si="2"/>
        <v>0</v>
      </c>
      <c r="W24" s="1">
        <f t="shared" si="3"/>
        <v>0</v>
      </c>
    </row>
    <row r="25" spans="1:2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</sheetData>
  <sheetProtection algorithmName="SHA-512" hashValue="op0gWpTFmZtOLA9YGz18BLokfUKtWa851HgyU7VlQ3VhGqCrvjEVBYLIF+vgfP7LwVXpvz56oEYjvydWTwdx2Q==" saltValue="wZzPVjVmpOfBHxFNRnLUsw==" spinCount="100000" sheet="1" objects="1" scenarios="1" selectLockedCells="1"/>
  <conditionalFormatting sqref="B5:B24">
    <cfRule type="expression" dxfId="3" priority="1">
      <formula>V5=0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5"/>
  <sheetViews>
    <sheetView workbookViewId="0">
      <selection activeCell="R23" sqref="R23"/>
    </sheetView>
  </sheetViews>
  <sheetFormatPr defaultRowHeight="14.4" x14ac:dyDescent="0.3"/>
  <cols>
    <col min="1" max="1" width="22" customWidth="1"/>
    <col min="2" max="2" width="16.88671875" customWidth="1"/>
    <col min="3" max="5" width="7.88671875" customWidth="1"/>
    <col min="6" max="7" width="11.109375" bestFit="1" customWidth="1"/>
    <col min="8" max="9" width="8.88671875" bestFit="1" customWidth="1"/>
    <col min="10" max="10" width="13.77734375" bestFit="1" customWidth="1"/>
  </cols>
  <sheetData>
    <row r="5" spans="1:10" x14ac:dyDescent="0.3">
      <c r="B5" s="54" t="s">
        <v>4</v>
      </c>
    </row>
    <row r="6" spans="1:10" x14ac:dyDescent="0.3">
      <c r="A6" s="54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</row>
    <row r="7" spans="1:10" x14ac:dyDescent="0.3">
      <c r="A7" s="52" t="s">
        <v>15</v>
      </c>
      <c r="B7" s="53">
        <v>14</v>
      </c>
      <c r="C7" s="53">
        <v>7</v>
      </c>
      <c r="D7" s="53">
        <v>15</v>
      </c>
      <c r="E7" s="53">
        <v>17</v>
      </c>
      <c r="F7" s="53">
        <v>14</v>
      </c>
      <c r="G7" s="53">
        <v>13</v>
      </c>
      <c r="H7" s="53">
        <v>14</v>
      </c>
      <c r="I7" s="53">
        <v>12</v>
      </c>
      <c r="J7" s="53">
        <v>106</v>
      </c>
    </row>
    <row r="8" spans="1:10" x14ac:dyDescent="0.3">
      <c r="A8" s="52" t="s">
        <v>16</v>
      </c>
      <c r="B8" s="53">
        <v>20</v>
      </c>
      <c r="C8" s="53">
        <v>16</v>
      </c>
      <c r="D8" s="53">
        <v>11</v>
      </c>
      <c r="E8" s="53">
        <v>14</v>
      </c>
      <c r="F8" s="53">
        <v>14</v>
      </c>
      <c r="G8" s="53">
        <v>19</v>
      </c>
      <c r="H8" s="53">
        <v>20</v>
      </c>
      <c r="I8" s="53">
        <v>12</v>
      </c>
      <c r="J8" s="53">
        <v>126</v>
      </c>
    </row>
    <row r="9" spans="1:10" x14ac:dyDescent="0.3">
      <c r="A9" s="52" t="s">
        <v>17</v>
      </c>
      <c r="B9" s="53">
        <v>60</v>
      </c>
      <c r="C9" s="53">
        <v>50</v>
      </c>
      <c r="D9" s="53">
        <v>33</v>
      </c>
      <c r="E9" s="53">
        <v>29</v>
      </c>
      <c r="F9" s="53">
        <v>8</v>
      </c>
      <c r="G9" s="53">
        <v>14</v>
      </c>
      <c r="H9" s="53">
        <v>46</v>
      </c>
      <c r="I9" s="53">
        <v>31</v>
      </c>
      <c r="J9" s="53">
        <v>271</v>
      </c>
    </row>
    <row r="10" spans="1:10" x14ac:dyDescent="0.3">
      <c r="A10" s="52" t="s">
        <v>18</v>
      </c>
      <c r="B10" s="53">
        <v>6</v>
      </c>
      <c r="C10" s="53">
        <v>9</v>
      </c>
      <c r="D10" s="53">
        <v>7</v>
      </c>
      <c r="E10" s="53">
        <v>5</v>
      </c>
      <c r="F10" s="53">
        <v>8</v>
      </c>
      <c r="G10" s="53">
        <v>4</v>
      </c>
      <c r="H10" s="53">
        <v>10</v>
      </c>
      <c r="I10" s="53">
        <v>3</v>
      </c>
      <c r="J10" s="53">
        <v>52</v>
      </c>
    </row>
    <row r="11" spans="1:10" x14ac:dyDescent="0.3">
      <c r="A11" s="52" t="s">
        <v>19</v>
      </c>
      <c r="B11" s="53">
        <v>9</v>
      </c>
      <c r="C11" s="53">
        <v>8</v>
      </c>
      <c r="D11" s="53">
        <v>10</v>
      </c>
      <c r="E11" s="53">
        <v>9</v>
      </c>
      <c r="F11" s="53">
        <v>8</v>
      </c>
      <c r="G11" s="53">
        <v>10</v>
      </c>
      <c r="H11" s="53">
        <v>9</v>
      </c>
      <c r="I11" s="53">
        <v>10</v>
      </c>
      <c r="J11" s="53">
        <v>73</v>
      </c>
    </row>
    <row r="12" spans="1:10" x14ac:dyDescent="0.3">
      <c r="A12" s="52" t="s">
        <v>20</v>
      </c>
      <c r="B12" s="53">
        <v>30</v>
      </c>
      <c r="C12" s="53">
        <v>33.5</v>
      </c>
      <c r="D12" s="53">
        <v>39</v>
      </c>
      <c r="E12" s="53">
        <v>34</v>
      </c>
      <c r="F12" s="53">
        <v>29</v>
      </c>
      <c r="G12" s="53">
        <v>30.7</v>
      </c>
      <c r="H12" s="53">
        <v>30.6</v>
      </c>
      <c r="I12" s="53">
        <v>25</v>
      </c>
      <c r="J12" s="53">
        <v>251.79999999999998</v>
      </c>
    </row>
    <row r="13" spans="1:10" x14ac:dyDescent="0.3">
      <c r="A13" s="52" t="s">
        <v>21</v>
      </c>
      <c r="B13" s="53">
        <v>20</v>
      </c>
      <c r="C13" s="53">
        <v>19</v>
      </c>
      <c r="D13" s="53">
        <v>17</v>
      </c>
      <c r="E13" s="53">
        <v>16</v>
      </c>
      <c r="F13" s="53">
        <v>17</v>
      </c>
      <c r="G13" s="53">
        <v>17</v>
      </c>
      <c r="H13" s="53">
        <v>20</v>
      </c>
      <c r="I13" s="53">
        <v>20</v>
      </c>
      <c r="J13" s="53">
        <v>146</v>
      </c>
    </row>
    <row r="14" spans="1:10" x14ac:dyDescent="0.3">
      <c r="A14" s="52" t="s">
        <v>22</v>
      </c>
      <c r="B14" s="53">
        <v>29.8</v>
      </c>
      <c r="C14" s="53">
        <v>40.799999999999997</v>
      </c>
      <c r="D14" s="53">
        <v>45</v>
      </c>
      <c r="E14" s="53">
        <v>42.1</v>
      </c>
      <c r="F14" s="53">
        <v>37.6</v>
      </c>
      <c r="G14" s="53">
        <v>34</v>
      </c>
      <c r="H14" s="53">
        <v>31</v>
      </c>
      <c r="I14" s="53">
        <v>35</v>
      </c>
      <c r="J14" s="53">
        <v>295.29999999999995</v>
      </c>
    </row>
    <row r="15" spans="1:10" x14ac:dyDescent="0.3">
      <c r="A15" s="52" t="s">
        <v>23</v>
      </c>
      <c r="B15" s="53">
        <v>8</v>
      </c>
      <c r="C15" s="53">
        <v>12</v>
      </c>
      <c r="D15" s="53">
        <v>11</v>
      </c>
      <c r="E15" s="53">
        <v>13</v>
      </c>
      <c r="F15" s="53">
        <v>13</v>
      </c>
      <c r="G15" s="53">
        <v>12</v>
      </c>
      <c r="H15" s="53">
        <v>12</v>
      </c>
      <c r="I15" s="53">
        <v>10</v>
      </c>
      <c r="J15" s="53">
        <v>91</v>
      </c>
    </row>
  </sheetData>
  <sheetProtection algorithmName="SHA-512" hashValue="2HcT4flrlM74Khvu88Mdl+AU75m4X5S0IEdCUQA/3wg+PvdzuHl+zxRSMgQ6oaMsPZ3TpL3COX3pAZetwXFw6A==" saltValue="7dXiYh30VRDLdvd2T2JRRg==" spinCount="100000" sheet="1" objects="1" scenarios="1" selectLockedCells="1"/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Výsledková listina</vt:lpstr>
      <vt:lpstr>Srovnáni družstev</vt:lpstr>
      <vt:lpstr>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Lapáček</dc:creator>
  <cp:lastModifiedBy>Lapáček</cp:lastModifiedBy>
  <dcterms:created xsi:type="dcterms:W3CDTF">2022-04-13T12:03:33Z</dcterms:created>
  <dcterms:modified xsi:type="dcterms:W3CDTF">2022-04-13T12:08:10Z</dcterms:modified>
</cp:coreProperties>
</file>